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400" tabRatio="858" activeTab="0"/>
  </bookViews>
  <sheets>
    <sheet name="Mapa dopadů - formulář" sheetId="1" r:id="rId1"/>
    <sheet name="Slovník pojmů" sheetId="2" state="hidden" r:id="rId2"/>
    <sheet name="Příklady " sheetId="3" state="hidden" r:id="rId3"/>
    <sheet name="Pomocné" sheetId="4" state="hidden" r:id="rId4"/>
  </sheets>
  <definedNames>
    <definedName name="_xlnm.Print_Area" localSheetId="0">'Mapa dopadů - formulář'!$B$1:$U$26</definedName>
  </definedNames>
  <calcPr fullCalcOnLoad="1"/>
</workbook>
</file>

<file path=xl/comments1.xml><?xml version="1.0" encoding="utf-8"?>
<comments xmlns="http://schemas.openxmlformats.org/spreadsheetml/2006/main">
  <authors>
    <author>Vendulka</author>
    <author>Vendula Bendov?</author>
  </authors>
  <commentList>
    <comment ref="G4" authorId="0">
      <text>
        <r>
          <rPr>
            <sz val="9"/>
            <rFont val="Tahoma"/>
            <family val="2"/>
          </rPr>
          <t>Co budeme zjišťovat, podstata analýzy</t>
        </r>
      </text>
    </comment>
    <comment ref="C4" authorId="0">
      <text>
        <r>
          <rPr>
            <sz val="9"/>
            <rFont val="Tahoma"/>
            <family val="2"/>
          </rPr>
          <t>Název žadatele</t>
        </r>
      </text>
    </comment>
    <comment ref="P5" authorId="0">
      <text>
        <r>
          <rPr>
            <sz val="9"/>
            <rFont val="Tahoma"/>
            <family val="2"/>
          </rPr>
          <t>Datum vypracování analýzy</t>
        </r>
      </text>
    </comment>
    <comment ref="B9" authorId="0">
      <text>
        <r>
          <rPr>
            <sz val="9"/>
            <rFont val="Tahoma"/>
            <family val="2"/>
          </rPr>
          <t>Na koho aktivity působí</t>
        </r>
      </text>
    </comment>
    <comment ref="C9" authorId="0">
      <text>
        <r>
          <rPr>
            <sz val="9"/>
            <rFont val="Tahoma"/>
            <family val="2"/>
          </rPr>
          <t>Jakou změnu očekáváme</t>
        </r>
      </text>
    </comment>
    <comment ref="D10" authorId="0">
      <text>
        <r>
          <rPr>
            <sz val="9"/>
            <rFont val="Tahoma"/>
            <family val="2"/>
          </rPr>
          <t>Co investujeme</t>
        </r>
      </text>
    </comment>
    <comment ref="G10" authorId="0">
      <text>
        <r>
          <rPr>
            <sz val="9"/>
            <rFont val="Tahoma"/>
            <family val="2"/>
          </rPr>
          <t>Pozitivní či negativní změny (dopady výstupů projektu) u zainteresovaných stran</t>
        </r>
      </text>
    </comment>
    <comment ref="H10" authorId="0">
      <text>
        <r>
          <rPr>
            <sz val="9"/>
            <rFont val="Tahoma"/>
            <family val="2"/>
          </rPr>
          <t>Jak můžemem změny změřit</t>
        </r>
      </text>
    </comment>
    <comment ref="I10" authorId="0">
      <text>
        <r>
          <rPr>
            <sz val="9"/>
            <rFont val="Tahoma"/>
            <family val="2"/>
          </rPr>
          <t>Odkud čerpáme informace</t>
        </r>
      </text>
    </comment>
    <comment ref="J10" authorId="0">
      <text>
        <r>
          <rPr>
            <sz val="9"/>
            <rFont val="Tahoma"/>
            <family val="2"/>
          </rPr>
          <t>Množství ukazatele</t>
        </r>
      </text>
    </comment>
    <comment ref="N10" authorId="0">
      <text>
        <r>
          <rPr>
            <sz val="9"/>
            <rFont val="Tahoma"/>
            <family val="2"/>
          </rPr>
          <t>Vysvětlení hodnoty prostředníka</t>
        </r>
      </text>
    </comment>
    <comment ref="M10" authorId="0">
      <text>
        <r>
          <rPr>
            <sz val="9"/>
            <rFont val="Tahoma"/>
            <family val="2"/>
          </rPr>
          <t>Za měsíc</t>
        </r>
      </text>
    </comment>
    <comment ref="P10" authorId="0">
      <text>
        <r>
          <rPr>
            <sz val="9"/>
            <rFont val="Tahoma"/>
            <family val="2"/>
          </rPr>
          <t>Množství výsledku, které by nastalo i v případě nerealizování projektu</t>
        </r>
      </text>
    </comment>
    <comment ref="Q9" authorId="0">
      <text>
        <r>
          <rPr>
            <sz val="9"/>
            <rFont val="Tahoma"/>
            <family val="2"/>
          </rPr>
          <t>Vznikne očištěním hrubého dopadu o nulovou variantu</t>
        </r>
      </text>
    </comment>
    <comment ref="R9" authorId="0">
      <text>
        <r>
          <rPr>
            <sz val="9"/>
            <rFont val="Tahoma"/>
            <family val="2"/>
          </rPr>
          <t>O kolik % se v jedntlivých letech trvání projektu snižují přínosy (dopady) pro danou zainteresovanou skupinu</t>
        </r>
      </text>
    </comment>
    <comment ref="K10" authorId="0">
      <text>
        <r>
          <rPr>
            <sz val="9"/>
            <rFont val="Tahoma"/>
            <family val="2"/>
          </rPr>
          <t>U podporované aktivity č. 4 - Parkovací domy 5 let</t>
        </r>
      </text>
    </comment>
    <comment ref="F9" authorId="1">
      <text>
        <r>
          <rPr>
            <sz val="9"/>
            <rFont val="Tahoma"/>
            <family val="0"/>
          </rPr>
          <t xml:space="preserve">Vybrané hlavní parametry projektu
</t>
        </r>
      </text>
    </comment>
  </commentList>
</comments>
</file>

<file path=xl/sharedStrings.xml><?xml version="1.0" encoding="utf-8"?>
<sst xmlns="http://schemas.openxmlformats.org/spreadsheetml/2006/main" count="131" uniqueCount="120">
  <si>
    <t>Zainteresovaná strana</t>
  </si>
  <si>
    <t>Vstupy</t>
  </si>
  <si>
    <t>Výsledky (změny)</t>
  </si>
  <si>
    <t>Popis změny</t>
  </si>
  <si>
    <t>Doba trvání</t>
  </si>
  <si>
    <t>Množství</t>
  </si>
  <si>
    <t>Fáze 1</t>
  </si>
  <si>
    <t>Fáze 2</t>
  </si>
  <si>
    <t>Fáze 3</t>
  </si>
  <si>
    <t>Fáze 4</t>
  </si>
  <si>
    <t>Krok 1.2</t>
  </si>
  <si>
    <t>Krok 1.3</t>
  </si>
  <si>
    <t>Krok 2.1</t>
  </si>
  <si>
    <t>Krok 2.2</t>
  </si>
  <si>
    <t>Krok 2.3</t>
  </si>
  <si>
    <t>Krok 2.4</t>
  </si>
  <si>
    <t>Ukazatel</t>
  </si>
  <si>
    <t>Krok 3.1</t>
  </si>
  <si>
    <t>Vstup</t>
  </si>
  <si>
    <t>Input</t>
  </si>
  <si>
    <t>Výstup</t>
  </si>
  <si>
    <t>Output</t>
  </si>
  <si>
    <t>Výsledek</t>
  </si>
  <si>
    <t>Outcome</t>
  </si>
  <si>
    <t>Dopad</t>
  </si>
  <si>
    <t>Impact</t>
  </si>
  <si>
    <t>SROI</t>
  </si>
  <si>
    <t>Zdroj dat</t>
  </si>
  <si>
    <t>Nezaměstnaná osoba</t>
  </si>
  <si>
    <t>Zvýšení disponibilního příjmu</t>
  </si>
  <si>
    <t xml:space="preserve">Rozdíl v disponibilním příjmu za 12 měsíců </t>
  </si>
  <si>
    <t>Dotazníky zasílané jednou ročně poštou nebo telefonické dotazování</t>
  </si>
  <si>
    <t>Osoba s tělesným postižením</t>
  </si>
  <si>
    <t>Omezení sociální izolace</t>
  </si>
  <si>
    <t>Četnost sociálních kontaktů s přáteli</t>
  </si>
  <si>
    <t>Systematický průzkum realizovaný 6 měsíců kontaktním pracovníkem</t>
  </si>
  <si>
    <t>Žáci a studenti</t>
  </si>
  <si>
    <t>Zlepšení chování</t>
  </si>
  <si>
    <t>Počet neomluvených hodin ve výuce</t>
  </si>
  <si>
    <t>Zvýšení recyklace odpadů</t>
  </si>
  <si>
    <t>Objem odpadu končícího na skládkách</t>
  </si>
  <si>
    <t>Záznamy společností provozujících skládky a odvoz odpadu</t>
  </si>
  <si>
    <t>Město/obec</t>
  </si>
  <si>
    <t>Zpráva od třídního učitele</t>
  </si>
  <si>
    <t>Krok 3.2</t>
  </si>
  <si>
    <t>Beneficient</t>
  </si>
  <si>
    <t>Zdůvodnění</t>
  </si>
  <si>
    <t>Účastníci jednoletého vzdělávacího programu v oblasti IT pro nezaměstnané</t>
  </si>
  <si>
    <t>Podnikatelé, kteří získají podporu ve formě nižšího pronájmu kanceláří</t>
  </si>
  <si>
    <t>4 - 5 let</t>
  </si>
  <si>
    <t>2 roky</t>
  </si>
  <si>
    <t>Úspěšné získání zaměstnání může nastartovat profesní dráhu. Ačkoliv by doba trvání výsledku mohla být stanovena na 15 i více let, reálně byla určena na 4 - 5 let, neboť IT znalosti a dovednosti s časem zastarávají po uplynutí tohoto období bude pravděpodobně důležitější např. délka praxe v oboru.</t>
  </si>
  <si>
    <t>3 - 4 roky</t>
  </si>
  <si>
    <t>Podpora při zakládání podniků nebude účinná déle než 3 - 4 roky. Po úvodním založení firmy budou mít na její úspěch mnohem větší vliv další faktory, jako například celková ekonomická situace (růst, stagnace ekonomiky, vývoj poptávky,atp.)</t>
  </si>
  <si>
    <t>Účastníci, kteří získají kvalitnější invalidní vozíky</t>
  </si>
  <si>
    <t>U nového vozíku, stejně jako u jakéhokoliv majetku, dochází v čase k jeho opotřebení.</t>
  </si>
  <si>
    <t>Krok 3.3</t>
  </si>
  <si>
    <t>Možný zástupce</t>
  </si>
  <si>
    <t>Osoba s duševním onemocněním</t>
  </si>
  <si>
    <t>Zlepšení duševního zdraví</t>
  </si>
  <si>
    <t>Množství času stráveného socializačními aktivitami</t>
  </si>
  <si>
    <t xml:space="preserve">Náklady na socializační aktivity </t>
  </si>
  <si>
    <t>Místní komunita</t>
  </si>
  <si>
    <t>Zlepšený přístup k místním službám</t>
  </si>
  <si>
    <t xml:space="preserve">Úspora času a cestovních nákladů </t>
  </si>
  <si>
    <t>Osoba s tělesným onemocněním</t>
  </si>
  <si>
    <t>Zlepšené fyzické zdraví</t>
  </si>
  <si>
    <t>Počet návštěv lékaře, četnost cvičení</t>
  </si>
  <si>
    <t>Náklady na péči u privátního lékaře, vstupné do posilovny/tělocvičny</t>
  </si>
  <si>
    <t>Životní prostředí</t>
  </si>
  <si>
    <t>Snížena produkce odpadu</t>
  </si>
  <si>
    <t>Množství odpadu ukládané na skládkách, úroveň uklíkových emisí</t>
  </si>
  <si>
    <t>Náklady spojené se skladováním odpadu na skládce, náklady emisí CO2</t>
  </si>
  <si>
    <t>Krok 3.4</t>
  </si>
  <si>
    <t>Komentář</t>
  </si>
  <si>
    <t>Zkoumané období</t>
  </si>
  <si>
    <t>Zdroj informací</t>
  </si>
  <si>
    <t>Rok 1</t>
  </si>
  <si>
    <t>Rok 2</t>
  </si>
  <si>
    <t>Rok 3</t>
  </si>
  <si>
    <t>Fáze 5</t>
  </si>
  <si>
    <t>Poznámky</t>
  </si>
  <si>
    <t>Náklady ZZS 2011 za celou ČR</t>
  </si>
  <si>
    <t>Počet zásahů 2011 v ČR</t>
  </si>
  <si>
    <t>Náklady na 1 zásah 2011</t>
  </si>
  <si>
    <t>3 roky</t>
  </si>
  <si>
    <t>Krok 4.1</t>
  </si>
  <si>
    <t>Krok 4.2</t>
  </si>
  <si>
    <t>CELKEM</t>
  </si>
  <si>
    <t>Krok 5.1</t>
  </si>
  <si>
    <t>Krok 5.2</t>
  </si>
  <si>
    <t>Krok 5.3</t>
  </si>
  <si>
    <t>Zadání analýzy</t>
  </si>
  <si>
    <t>Zpracovatel analýzy</t>
  </si>
  <si>
    <t>Čistý DOPAD</t>
  </si>
  <si>
    <t>Hrubý DOPAD</t>
  </si>
  <si>
    <t>Očištění (v %)</t>
  </si>
  <si>
    <t>Krok 4.3</t>
  </si>
  <si>
    <t>Čistý dopad v jednotlivých letech</t>
  </si>
  <si>
    <t>Nulová varianta</t>
  </si>
  <si>
    <t>Prostředník</t>
  </si>
  <si>
    <t>Typ analýzy</t>
  </si>
  <si>
    <t>Cíl zkoumaného projektu</t>
  </si>
  <si>
    <t>:</t>
  </si>
  <si>
    <t>Rozsah analýzy      (Krok 1.1)</t>
  </si>
  <si>
    <r>
      <t xml:space="preserve">Hodnota v </t>
    </r>
    <r>
      <rPr>
        <b/>
        <sz val="8.5"/>
        <color indexed="8"/>
        <rFont val="Cambria"/>
        <family val="1"/>
      </rPr>
      <t>Kč</t>
    </r>
  </si>
  <si>
    <t>Datum</t>
  </si>
  <si>
    <t>Útlum [%]</t>
  </si>
  <si>
    <t>Prediktivní</t>
  </si>
  <si>
    <t>Popis vstupů</t>
  </si>
  <si>
    <r>
      <t xml:space="preserve">Hodnota vstupů v </t>
    </r>
    <r>
      <rPr>
        <b/>
        <sz val="8.5"/>
        <color indexed="8"/>
        <rFont val="Cambria"/>
        <family val="1"/>
      </rPr>
      <t>Kč</t>
    </r>
  </si>
  <si>
    <t>Doba trvání výsledků</t>
  </si>
  <si>
    <t xml:space="preserve">Mapa dopadů </t>
  </si>
  <si>
    <t>Název  projektu/akce</t>
  </si>
  <si>
    <t>Realizátor projektu/akce</t>
  </si>
  <si>
    <t>Komentář zpracovatele/Závěrečné zhodnocení analýzy:</t>
  </si>
  <si>
    <t>Diskontní sazba</t>
  </si>
  <si>
    <t>Očekávané/ neočekávané změny
(nepovinné)</t>
  </si>
  <si>
    <t xml:space="preserve">Výstupy
</t>
  </si>
  <si>
    <r>
      <rPr>
        <b/>
        <i/>
        <sz val="11"/>
        <color indexed="8"/>
        <rFont val="Calibri"/>
        <family val="2"/>
      </rPr>
      <t>Pozn.:</t>
    </r>
    <r>
      <rPr>
        <sz val="11"/>
        <color theme="1"/>
        <rFont val="Calibri"/>
        <family val="2"/>
      </rPr>
      <t xml:space="preserve">
Výpočet SROI ukazatele pro konkrétní zainteresovanou stranu se v tabulce zobrazí po vymazání buněk s hodnotami čistého dopadu ostatních zainteresovaných stran.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</si>
</sst>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Cambria"/>
      <family val="1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mbria"/>
      <family val="1"/>
    </font>
    <font>
      <sz val="8.5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2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8"/>
      <color theme="1"/>
      <name val="Cambria"/>
      <family val="1"/>
    </font>
    <font>
      <b/>
      <sz val="8.5"/>
      <color theme="1"/>
      <name val="Cambria"/>
      <family val="1"/>
    </font>
    <font>
      <sz val="8.5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8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2"/>
      <color theme="1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164" fontId="0" fillId="0" borderId="0" xfId="34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2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5" fontId="46" fillId="0" borderId="13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vertical="center" wrapText="1"/>
    </xf>
    <xf numFmtId="9" fontId="48" fillId="0" borderId="15" xfId="47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3" fontId="47" fillId="0" borderId="19" xfId="0" applyNumberFormat="1" applyFont="1" applyFill="1" applyBorder="1" applyAlignment="1">
      <alignment wrapText="1"/>
    </xf>
    <xf numFmtId="3" fontId="47" fillId="0" borderId="19" xfId="0" applyNumberFormat="1" applyFont="1" applyBorder="1" applyAlignment="1">
      <alignment wrapText="1"/>
    </xf>
    <xf numFmtId="0" fontId="48" fillId="33" borderId="19" xfId="0" applyFont="1" applyFill="1" applyBorder="1" applyAlignment="1">
      <alignment wrapText="1"/>
    </xf>
    <xf numFmtId="3" fontId="47" fillId="0" borderId="20" xfId="0" applyNumberFormat="1" applyFont="1" applyBorder="1" applyAlignment="1">
      <alignment wrapText="1"/>
    </xf>
    <xf numFmtId="3" fontId="47" fillId="0" borderId="21" xfId="0" applyNumberFormat="1" applyFont="1" applyBorder="1" applyAlignment="1">
      <alignment horizontal="right" vertical="center" wrapText="1"/>
    </xf>
    <xf numFmtId="3" fontId="47" fillId="0" borderId="22" xfId="0" applyNumberFormat="1" applyFont="1" applyBorder="1" applyAlignment="1">
      <alignment horizontal="right" vertical="center" wrapText="1"/>
    </xf>
    <xf numFmtId="0" fontId="49" fillId="10" borderId="17" xfId="0" applyFont="1" applyFill="1" applyBorder="1" applyAlignment="1">
      <alignment horizontal="center" wrapText="1"/>
    </xf>
    <xf numFmtId="0" fontId="49" fillId="10" borderId="10" xfId="0" applyFont="1" applyFill="1" applyBorder="1" applyAlignment="1">
      <alignment horizontal="center" wrapText="1"/>
    </xf>
    <xf numFmtId="0" fontId="49" fillId="13" borderId="10" xfId="0" applyFont="1" applyFill="1" applyBorder="1" applyAlignment="1">
      <alignment horizontal="center" wrapText="1"/>
    </xf>
    <xf numFmtId="0" fontId="49" fillId="11" borderId="10" xfId="0" applyFont="1" applyFill="1" applyBorder="1" applyAlignment="1">
      <alignment horizontal="center" wrapText="1"/>
    </xf>
    <xf numFmtId="0" fontId="49" fillId="8" borderId="23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vertical="center" wrapText="1"/>
    </xf>
    <xf numFmtId="10" fontId="50" fillId="0" borderId="21" xfId="47" applyNumberFormat="1" applyFont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wrapText="1"/>
    </xf>
    <xf numFmtId="0" fontId="49" fillId="34" borderId="25" xfId="0" applyFont="1" applyFill="1" applyBorder="1" applyAlignment="1">
      <alignment horizontal="center" vertical="center" wrapText="1"/>
    </xf>
    <xf numFmtId="49" fontId="48" fillId="0" borderId="15" xfId="47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8" borderId="23" xfId="0" applyFont="1" applyFill="1" applyBorder="1" applyAlignment="1">
      <alignment horizont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3" fontId="48" fillId="0" borderId="26" xfId="0" applyNumberFormat="1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0" fillId="0" borderId="30" xfId="0" applyBorder="1" applyAlignment="1">
      <alignment wrapText="1"/>
    </xf>
    <xf numFmtId="14" fontId="50" fillId="11" borderId="10" xfId="0" applyNumberFormat="1" applyFont="1" applyFill="1" applyBorder="1" applyAlignment="1">
      <alignment vertical="center" wrapText="1"/>
    </xf>
    <xf numFmtId="0" fontId="49" fillId="35" borderId="2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9" fillId="10" borderId="32" xfId="0" applyFont="1" applyFill="1" applyBorder="1" applyAlignment="1">
      <alignment horizontal="center" vertical="center" wrapText="1"/>
    </xf>
    <xf numFmtId="0" fontId="49" fillId="10" borderId="17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49" fillId="33" borderId="33" xfId="0" applyFont="1" applyFill="1" applyBorder="1" applyAlignment="1">
      <alignment horizontal="left" vertical="center" wrapText="1"/>
    </xf>
    <xf numFmtId="0" fontId="49" fillId="33" borderId="34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23" xfId="0" applyFont="1" applyBorder="1" applyAlignment="1">
      <alignment horizontal="left" wrapText="1"/>
    </xf>
    <xf numFmtId="0" fontId="50" fillId="0" borderId="30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0" fontId="49" fillId="11" borderId="23" xfId="0" applyFont="1" applyFill="1" applyBorder="1" applyAlignment="1">
      <alignment horizontal="center" wrapText="1"/>
    </xf>
    <xf numFmtId="0" fontId="49" fillId="11" borderId="29" xfId="0" applyFont="1" applyFill="1" applyBorder="1" applyAlignment="1">
      <alignment horizontal="center" wrapText="1"/>
    </xf>
    <xf numFmtId="0" fontId="49" fillId="11" borderId="3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wrapText="1"/>
    </xf>
    <xf numFmtId="0" fontId="49" fillId="34" borderId="30" xfId="0" applyFont="1" applyFill="1" applyBorder="1" applyAlignment="1">
      <alignment horizontal="center" wrapText="1"/>
    </xf>
    <xf numFmtId="0" fontId="49" fillId="34" borderId="35" xfId="0" applyFont="1" applyFill="1" applyBorder="1" applyAlignment="1">
      <alignment horizontal="center" wrapText="1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9" fillId="10" borderId="17" xfId="0" applyFont="1" applyFill="1" applyBorder="1" applyAlignment="1">
      <alignment horizontal="center" wrapText="1"/>
    </xf>
    <xf numFmtId="0" fontId="49" fillId="10" borderId="10" xfId="0" applyFont="1" applyFill="1" applyBorder="1" applyAlignment="1">
      <alignment horizontal="center" wrapText="1"/>
    </xf>
    <xf numFmtId="0" fontId="49" fillId="13" borderId="23" xfId="0" applyFont="1" applyFill="1" applyBorder="1" applyAlignment="1">
      <alignment horizontal="center" wrapText="1"/>
    </xf>
    <xf numFmtId="0" fontId="49" fillId="13" borderId="30" xfId="0" applyFont="1" applyFill="1" applyBorder="1" applyAlignment="1">
      <alignment horizontal="center" wrapText="1"/>
    </xf>
    <xf numFmtId="0" fontId="49" fillId="13" borderId="29" xfId="0" applyFont="1" applyFill="1" applyBorder="1" applyAlignment="1">
      <alignment horizontal="center" wrapText="1"/>
    </xf>
    <xf numFmtId="0" fontId="49" fillId="8" borderId="23" xfId="0" applyFont="1" applyFill="1" applyBorder="1" applyAlignment="1">
      <alignment horizontal="center" wrapText="1"/>
    </xf>
    <xf numFmtId="0" fontId="49" fillId="8" borderId="30" xfId="0" applyFont="1" applyFill="1" applyBorder="1" applyAlignment="1">
      <alignment horizontal="center" wrapText="1"/>
    </xf>
    <xf numFmtId="0" fontId="49" fillId="8" borderId="29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4" fontId="47" fillId="33" borderId="21" xfId="0" applyNumberFormat="1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50" fillId="0" borderId="23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0" fillId="0" borderId="36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4" fillId="0" borderId="48" xfId="0" applyFont="1" applyBorder="1" applyAlignment="1">
      <alignment horizontal="left" vertical="top"/>
    </xf>
    <xf numFmtId="0" fontId="54" fillId="0" borderId="49" xfId="0" applyFont="1" applyBorder="1" applyAlignment="1">
      <alignment horizontal="left" vertical="top"/>
    </xf>
    <xf numFmtId="0" fontId="54" fillId="0" borderId="50" xfId="0" applyFont="1" applyBorder="1" applyAlignment="1">
      <alignment horizontal="left" vertical="top"/>
    </xf>
    <xf numFmtId="0" fontId="54" fillId="0" borderId="51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52" xfId="0" applyFont="1" applyBorder="1" applyAlignment="1">
      <alignment horizontal="left" vertical="top"/>
    </xf>
    <xf numFmtId="0" fontId="54" fillId="0" borderId="53" xfId="0" applyFont="1" applyBorder="1" applyAlignment="1">
      <alignment horizontal="left" vertical="top"/>
    </xf>
    <xf numFmtId="0" fontId="54" fillId="0" borderId="31" xfId="0" applyFont="1" applyBorder="1" applyAlignment="1">
      <alignment horizontal="left" vertical="top"/>
    </xf>
    <xf numFmtId="0" fontId="54" fillId="0" borderId="54" xfId="0" applyFont="1" applyBorder="1" applyAlignment="1">
      <alignment horizontal="left" vertical="top"/>
    </xf>
    <xf numFmtId="0" fontId="47" fillId="34" borderId="55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6"/>
  <sheetViews>
    <sheetView tabSelected="1" zoomScale="80" zoomScaleNormal="80" zoomScalePageLayoutView="0" workbookViewId="0" topLeftCell="A1">
      <selection activeCell="R8" sqref="R8:U8"/>
    </sheetView>
  </sheetViews>
  <sheetFormatPr defaultColWidth="9.140625" defaultRowHeight="15"/>
  <cols>
    <col min="1" max="1" width="1.8515625" style="0" customWidth="1"/>
    <col min="2" max="2" width="12.7109375" style="1" customWidth="1"/>
    <col min="3" max="3" width="11.00390625" style="1" customWidth="1"/>
    <col min="4" max="4" width="10.8515625" style="1" customWidth="1"/>
    <col min="5" max="5" width="9.57421875" style="1" customWidth="1"/>
    <col min="6" max="6" width="10.28125" style="1" customWidth="1"/>
    <col min="7" max="7" width="11.28125" style="1" customWidth="1"/>
    <col min="8" max="8" width="16.00390625" style="1" customWidth="1"/>
    <col min="9" max="9" width="10.8515625" style="1" customWidth="1"/>
    <col min="10" max="10" width="10.7109375" style="1" customWidth="1"/>
    <col min="11" max="11" width="8.421875" style="1" bestFit="1" customWidth="1"/>
    <col min="12" max="12" width="15.8515625" style="1" customWidth="1"/>
    <col min="13" max="13" width="8.28125" style="1" customWidth="1"/>
    <col min="14" max="14" width="15.57421875" style="1" customWidth="1"/>
    <col min="15" max="15" width="8.8515625" style="1" customWidth="1"/>
    <col min="16" max="16" width="7.57421875" style="1" customWidth="1"/>
    <col min="17" max="17" width="9.28125" style="1" customWidth="1"/>
    <col min="18" max="18" width="6.421875" style="1" customWidth="1"/>
    <col min="19" max="19" width="9.57421875" style="0" bestFit="1" customWidth="1"/>
    <col min="20" max="20" width="9.28125" style="0" customWidth="1"/>
    <col min="21" max="21" width="9.57421875" style="0" bestFit="1" customWidth="1"/>
  </cols>
  <sheetData>
    <row r="1" spans="2:21" ht="12.75" customHeight="1">
      <c r="B1" s="60" t="s">
        <v>112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2:21" ht="11.25" customHeight="1" thickBo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2:21" ht="24">
      <c r="B3" s="63" t="s">
        <v>104</v>
      </c>
      <c r="C3" s="65" t="s">
        <v>113</v>
      </c>
      <c r="D3" s="65"/>
      <c r="E3" s="66"/>
      <c r="F3" s="67"/>
      <c r="G3" s="67"/>
      <c r="H3" s="67"/>
      <c r="I3" s="67"/>
      <c r="J3" s="68"/>
      <c r="K3" s="69" t="s">
        <v>102</v>
      </c>
      <c r="L3" s="70"/>
      <c r="M3" s="71"/>
      <c r="N3" s="66"/>
      <c r="O3" s="67"/>
      <c r="P3" s="67"/>
      <c r="Q3" s="67"/>
      <c r="R3" s="68"/>
      <c r="S3" s="44" t="s">
        <v>116</v>
      </c>
      <c r="T3" s="45">
        <v>0.05</v>
      </c>
      <c r="U3" s="59"/>
    </row>
    <row r="4" spans="1:21" ht="24">
      <c r="A4" s="3"/>
      <c r="B4" s="64"/>
      <c r="C4" s="72" t="s">
        <v>114</v>
      </c>
      <c r="D4" s="72"/>
      <c r="E4" s="73"/>
      <c r="F4" s="74"/>
      <c r="G4" s="46" t="s">
        <v>92</v>
      </c>
      <c r="H4" s="73"/>
      <c r="I4" s="75"/>
      <c r="J4" s="75"/>
      <c r="K4" s="75"/>
      <c r="L4" s="75"/>
      <c r="M4" s="75"/>
      <c r="N4" s="75"/>
      <c r="O4" s="75"/>
      <c r="P4" s="75"/>
      <c r="Q4" s="75"/>
      <c r="R4" s="74"/>
      <c r="S4" s="76" t="s">
        <v>81</v>
      </c>
      <c r="T4" s="92"/>
      <c r="U4" s="93"/>
    </row>
    <row r="5" spans="1:21" ht="14.25" customHeight="1">
      <c r="A5" s="3"/>
      <c r="B5" s="64"/>
      <c r="C5" s="72" t="s">
        <v>75</v>
      </c>
      <c r="D5" s="72"/>
      <c r="E5" s="78"/>
      <c r="F5" s="78"/>
      <c r="G5" s="47" t="s">
        <v>101</v>
      </c>
      <c r="H5" s="79" t="s">
        <v>108</v>
      </c>
      <c r="I5" s="80"/>
      <c r="J5" s="81"/>
      <c r="K5" s="72" t="s">
        <v>93</v>
      </c>
      <c r="L5" s="72"/>
      <c r="M5" s="72"/>
      <c r="N5" s="115"/>
      <c r="O5" s="116"/>
      <c r="P5" s="58" t="s">
        <v>106</v>
      </c>
      <c r="Q5" s="57"/>
      <c r="R5" s="56"/>
      <c r="S5" s="77"/>
      <c r="T5" s="94"/>
      <c r="U5" s="95"/>
    </row>
    <row r="6" spans="1:21" ht="12.75" customHeight="1">
      <c r="A6" s="3"/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1:21" ht="15.75" customHeight="1">
      <c r="A7" s="3"/>
      <c r="B7" s="96" t="s">
        <v>6</v>
      </c>
      <c r="C7" s="97"/>
      <c r="D7" s="98" t="s">
        <v>7</v>
      </c>
      <c r="E7" s="99"/>
      <c r="F7" s="99"/>
      <c r="G7" s="100"/>
      <c r="H7" s="82" t="s">
        <v>8</v>
      </c>
      <c r="I7" s="84"/>
      <c r="J7" s="84"/>
      <c r="K7" s="84"/>
      <c r="L7" s="84"/>
      <c r="M7" s="84"/>
      <c r="N7" s="83"/>
      <c r="O7" s="101" t="s">
        <v>9</v>
      </c>
      <c r="P7" s="102"/>
      <c r="Q7" s="103"/>
      <c r="R7" s="104" t="s">
        <v>80</v>
      </c>
      <c r="S7" s="104"/>
      <c r="T7" s="104"/>
      <c r="U7" s="105"/>
    </row>
    <row r="8" spans="1:21" ht="15.75" customHeight="1">
      <c r="A8" s="3"/>
      <c r="B8" s="39" t="s">
        <v>10</v>
      </c>
      <c r="C8" s="40" t="s">
        <v>11</v>
      </c>
      <c r="D8" s="41" t="s">
        <v>12</v>
      </c>
      <c r="E8" s="41" t="s">
        <v>13</v>
      </c>
      <c r="F8" s="41" t="s">
        <v>14</v>
      </c>
      <c r="G8" s="41" t="s">
        <v>15</v>
      </c>
      <c r="H8" s="82" t="s">
        <v>17</v>
      </c>
      <c r="I8" s="83"/>
      <c r="J8" s="42" t="s">
        <v>44</v>
      </c>
      <c r="K8" s="42" t="s">
        <v>56</v>
      </c>
      <c r="L8" s="82" t="s">
        <v>73</v>
      </c>
      <c r="M8" s="84"/>
      <c r="N8" s="83"/>
      <c r="O8" s="43" t="s">
        <v>86</v>
      </c>
      <c r="P8" s="51" t="s">
        <v>87</v>
      </c>
      <c r="Q8" s="43" t="s">
        <v>97</v>
      </c>
      <c r="R8" s="89" t="s">
        <v>89</v>
      </c>
      <c r="S8" s="90"/>
      <c r="T8" s="90"/>
      <c r="U8" s="91"/>
    </row>
    <row r="9" spans="1:21" ht="21" customHeight="1">
      <c r="A9" s="3"/>
      <c r="B9" s="88" t="s">
        <v>0</v>
      </c>
      <c r="C9" s="85" t="s">
        <v>117</v>
      </c>
      <c r="D9" s="85" t="s">
        <v>1</v>
      </c>
      <c r="E9" s="85"/>
      <c r="F9" s="106" t="s">
        <v>118</v>
      </c>
      <c r="G9" s="85" t="s">
        <v>2</v>
      </c>
      <c r="H9" s="85"/>
      <c r="I9" s="85"/>
      <c r="J9" s="85"/>
      <c r="K9" s="85"/>
      <c r="L9" s="85"/>
      <c r="M9" s="85"/>
      <c r="N9" s="85"/>
      <c r="O9" s="106" t="s">
        <v>95</v>
      </c>
      <c r="P9" s="50" t="s">
        <v>96</v>
      </c>
      <c r="Q9" s="108" t="s">
        <v>94</v>
      </c>
      <c r="R9" s="85" t="s">
        <v>107</v>
      </c>
      <c r="S9" s="86" t="s">
        <v>98</v>
      </c>
      <c r="T9" s="86"/>
      <c r="U9" s="87"/>
    </row>
    <row r="10" spans="1:21" ht="39" customHeight="1">
      <c r="A10" s="3"/>
      <c r="B10" s="88"/>
      <c r="C10" s="85"/>
      <c r="D10" s="50" t="s">
        <v>109</v>
      </c>
      <c r="E10" s="50" t="s">
        <v>110</v>
      </c>
      <c r="F10" s="107"/>
      <c r="G10" s="18" t="s">
        <v>3</v>
      </c>
      <c r="H10" s="18" t="s">
        <v>16</v>
      </c>
      <c r="I10" s="18" t="s">
        <v>76</v>
      </c>
      <c r="J10" s="18" t="s">
        <v>5</v>
      </c>
      <c r="K10" s="50" t="s">
        <v>111</v>
      </c>
      <c r="L10" s="18" t="s">
        <v>100</v>
      </c>
      <c r="M10" s="18" t="s">
        <v>105</v>
      </c>
      <c r="N10" s="18" t="s">
        <v>74</v>
      </c>
      <c r="O10" s="107"/>
      <c r="P10" s="18" t="s">
        <v>99</v>
      </c>
      <c r="Q10" s="109"/>
      <c r="R10" s="85"/>
      <c r="S10" s="18" t="s">
        <v>77</v>
      </c>
      <c r="T10" s="18" t="s">
        <v>78</v>
      </c>
      <c r="U10" s="19" t="s">
        <v>79</v>
      </c>
    </row>
    <row r="11" spans="2:21" ht="15">
      <c r="B11" s="53"/>
      <c r="C11" s="20"/>
      <c r="D11" s="20"/>
      <c r="E11" s="27"/>
      <c r="F11" s="110"/>
      <c r="G11" s="20"/>
      <c r="H11" s="21"/>
      <c r="I11" s="21"/>
      <c r="J11" s="22"/>
      <c r="K11" s="22" t="s">
        <v>85</v>
      </c>
      <c r="L11" s="21"/>
      <c r="M11" s="23"/>
      <c r="N11" s="23"/>
      <c r="O11" s="23">
        <f>+J11*M11*12</f>
        <v>0</v>
      </c>
      <c r="P11" s="24"/>
      <c r="Q11" s="23">
        <f aca="true" t="shared" si="0" ref="Q11:Q16">+O11*(1-P11)</f>
        <v>0</v>
      </c>
      <c r="R11" s="24"/>
      <c r="S11" s="23">
        <f aca="true" t="shared" si="1" ref="S11:S16">Q11</f>
        <v>0</v>
      </c>
      <c r="T11" s="23">
        <f>+S11*(1-R11)</f>
        <v>0</v>
      </c>
      <c r="U11" s="25">
        <f>+T11*(1-R11)</f>
        <v>0</v>
      </c>
    </row>
    <row r="12" spans="2:21" ht="15">
      <c r="B12" s="29"/>
      <c r="C12" s="20"/>
      <c r="D12" s="20"/>
      <c r="E12" s="27"/>
      <c r="F12" s="111"/>
      <c r="G12" s="20"/>
      <c r="H12" s="20"/>
      <c r="I12" s="20"/>
      <c r="J12" s="26"/>
      <c r="K12" s="26" t="s">
        <v>85</v>
      </c>
      <c r="L12" s="21"/>
      <c r="M12" s="23"/>
      <c r="N12" s="23"/>
      <c r="O12" s="23">
        <f>+J12*M12*12</f>
        <v>0</v>
      </c>
      <c r="P12" s="24"/>
      <c r="Q12" s="23">
        <f t="shared" si="0"/>
        <v>0</v>
      </c>
      <c r="R12" s="24"/>
      <c r="S12" s="23">
        <f t="shared" si="1"/>
        <v>0</v>
      </c>
      <c r="T12" s="23">
        <f>+S12*(1-R12)</f>
        <v>0</v>
      </c>
      <c r="U12" s="25">
        <f>+T12*(1-R12)</f>
        <v>0</v>
      </c>
    </row>
    <row r="13" spans="2:21" ht="15">
      <c r="B13" s="29"/>
      <c r="C13" s="20"/>
      <c r="D13" s="20"/>
      <c r="E13" s="27"/>
      <c r="F13" s="111"/>
      <c r="G13" s="52"/>
      <c r="H13" s="20"/>
      <c r="I13" s="20"/>
      <c r="J13" s="26"/>
      <c r="K13" s="26" t="s">
        <v>85</v>
      </c>
      <c r="L13" s="20"/>
      <c r="M13" s="20"/>
      <c r="N13" s="20"/>
      <c r="O13" s="23">
        <f>+J13*M13*12</f>
        <v>0</v>
      </c>
      <c r="P13" s="24"/>
      <c r="Q13" s="23">
        <f t="shared" si="0"/>
        <v>0</v>
      </c>
      <c r="R13" s="24"/>
      <c r="S13" s="23">
        <f t="shared" si="1"/>
        <v>0</v>
      </c>
      <c r="T13" s="23">
        <f>+S13*(1-R13)</f>
        <v>0</v>
      </c>
      <c r="U13" s="25">
        <f>+T13*(1-R13)</f>
        <v>0</v>
      </c>
    </row>
    <row r="14" spans="2:21" ht="15">
      <c r="B14" s="54"/>
      <c r="C14" s="52"/>
      <c r="D14" s="52"/>
      <c r="E14" s="55"/>
      <c r="F14" s="111"/>
      <c r="G14" s="52"/>
      <c r="H14" s="20"/>
      <c r="I14" s="20"/>
      <c r="J14" s="26"/>
      <c r="K14" s="26" t="s">
        <v>85</v>
      </c>
      <c r="L14" s="28"/>
      <c r="M14" s="23"/>
      <c r="N14" s="20"/>
      <c r="O14" s="23">
        <f>+J14*M14*12</f>
        <v>0</v>
      </c>
      <c r="P14" s="24"/>
      <c r="Q14" s="23">
        <f t="shared" si="0"/>
        <v>0</v>
      </c>
      <c r="R14" s="24"/>
      <c r="S14" s="23">
        <f t="shared" si="1"/>
        <v>0</v>
      </c>
      <c r="T14" s="23">
        <f>+S14*(1-R14)</f>
        <v>0</v>
      </c>
      <c r="U14" s="25">
        <f>+T14*(1-R14)</f>
        <v>0</v>
      </c>
    </row>
    <row r="15" spans="2:21" ht="15">
      <c r="B15" s="54"/>
      <c r="C15" s="52"/>
      <c r="D15" s="52"/>
      <c r="E15" s="55"/>
      <c r="F15" s="111"/>
      <c r="G15" s="52"/>
      <c r="H15" s="20"/>
      <c r="I15" s="20"/>
      <c r="J15" s="26"/>
      <c r="K15" s="26" t="s">
        <v>85</v>
      </c>
      <c r="L15" s="20"/>
      <c r="M15" s="23"/>
      <c r="N15" s="20"/>
      <c r="O15" s="23">
        <f>+J15*M15*12</f>
        <v>0</v>
      </c>
      <c r="P15" s="24"/>
      <c r="Q15" s="23">
        <f t="shared" si="0"/>
        <v>0</v>
      </c>
      <c r="R15" s="24"/>
      <c r="S15" s="23">
        <f t="shared" si="1"/>
        <v>0</v>
      </c>
      <c r="T15" s="23">
        <f>+S15*(1-R15)</f>
        <v>0</v>
      </c>
      <c r="U15" s="25">
        <f>+T15*(1-R15)</f>
        <v>0</v>
      </c>
    </row>
    <row r="16" spans="2:21" ht="15">
      <c r="B16" s="29"/>
      <c r="C16" s="20"/>
      <c r="D16" s="20"/>
      <c r="E16" s="27"/>
      <c r="F16" s="112"/>
      <c r="G16" s="20"/>
      <c r="H16" s="20"/>
      <c r="I16" s="20"/>
      <c r="J16" s="26"/>
      <c r="K16" s="26" t="s">
        <v>85</v>
      </c>
      <c r="L16" s="20"/>
      <c r="M16" s="23"/>
      <c r="N16" s="20"/>
      <c r="O16" s="23">
        <f>+J16*M16*12</f>
        <v>0</v>
      </c>
      <c r="P16" s="24"/>
      <c r="Q16" s="23">
        <f t="shared" si="0"/>
        <v>0</v>
      </c>
      <c r="R16" s="49"/>
      <c r="S16" s="23">
        <f t="shared" si="1"/>
        <v>0</v>
      </c>
      <c r="T16" s="23">
        <f>+S16*(1-R16)</f>
        <v>0</v>
      </c>
      <c r="U16" s="25">
        <f>+T16*(1-R16)</f>
        <v>0</v>
      </c>
    </row>
    <row r="17" spans="2:21" ht="15.75" thickBot="1">
      <c r="B17" s="30" t="s">
        <v>88</v>
      </c>
      <c r="C17" s="31"/>
      <c r="D17" s="32"/>
      <c r="E17" s="33">
        <f>SUM(E11:E16)</f>
        <v>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>
        <f>SUM(Q11:Q16)</f>
        <v>0</v>
      </c>
      <c r="R17" s="35"/>
      <c r="S17" s="34">
        <f>SUM(S11:S16)</f>
        <v>0</v>
      </c>
      <c r="T17" s="34">
        <f>SUM(T11:T16)</f>
        <v>0</v>
      </c>
      <c r="U17" s="36">
        <f>SUM(U11:U16)</f>
        <v>0</v>
      </c>
    </row>
    <row r="18" spans="1:21" ht="15" customHeight="1">
      <c r="A18" s="14"/>
      <c r="B18" s="132" t="s">
        <v>115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41" t="s">
        <v>90</v>
      </c>
      <c r="Q18" s="113"/>
      <c r="R18" s="113"/>
      <c r="S18" s="37">
        <f>+S17/(1+T3)</f>
        <v>0</v>
      </c>
      <c r="T18" s="37">
        <f>+T17/((1+T3)*(1+T3))</f>
        <v>0</v>
      </c>
      <c r="U18" s="38">
        <f>+U17/((1+T3)*(1+T3)*(1+T3))</f>
        <v>0</v>
      </c>
    </row>
    <row r="19" spans="1:21" ht="15" customHeight="1">
      <c r="A19" s="14"/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7"/>
      <c r="P19" s="142"/>
      <c r="Q19" s="114"/>
      <c r="R19" s="114"/>
      <c r="S19" s="129">
        <f>SUM(S18:U18)</f>
        <v>0</v>
      </c>
      <c r="T19" s="129"/>
      <c r="U19" s="130"/>
    </row>
    <row r="20" spans="1:21" ht="25.5" customHeight="1" thickBot="1">
      <c r="A20" s="14"/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48" t="s">
        <v>91</v>
      </c>
      <c r="Q20" s="131"/>
      <c r="R20" s="131"/>
      <c r="S20" s="17" t="e">
        <f>+S19/E17</f>
        <v>#DIV/0!</v>
      </c>
      <c r="T20" s="15" t="s">
        <v>103</v>
      </c>
      <c r="U20" s="16">
        <v>1</v>
      </c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21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20" t="s">
        <v>119</v>
      </c>
      <c r="Q22" s="121"/>
      <c r="R22" s="121"/>
      <c r="S22" s="121"/>
      <c r="T22" s="121"/>
      <c r="U22" s="122"/>
    </row>
    <row r="23" spans="1:2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23"/>
      <c r="Q23" s="124"/>
      <c r="R23" s="124"/>
      <c r="S23" s="124"/>
      <c r="T23" s="124"/>
      <c r="U23" s="125"/>
    </row>
    <row r="24" spans="1:2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23"/>
      <c r="Q24" s="124"/>
      <c r="R24" s="124"/>
      <c r="S24" s="124"/>
      <c r="T24" s="124"/>
      <c r="U24" s="125"/>
    </row>
    <row r="25" spans="16:21" ht="15">
      <c r="P25" s="123"/>
      <c r="Q25" s="124"/>
      <c r="R25" s="124"/>
      <c r="S25" s="124"/>
      <c r="T25" s="124"/>
      <c r="U25" s="125"/>
    </row>
    <row r="26" spans="16:21" ht="15">
      <c r="P26" s="126"/>
      <c r="Q26" s="127"/>
      <c r="R26" s="127"/>
      <c r="S26" s="127"/>
      <c r="T26" s="127"/>
      <c r="U26" s="128"/>
    </row>
  </sheetData>
  <sheetProtection/>
  <mergeCells count="42">
    <mergeCell ref="Q18:R18"/>
    <mergeCell ref="Q19:R19"/>
    <mergeCell ref="N5:O5"/>
    <mergeCell ref="B6:U6"/>
    <mergeCell ref="P22:U26"/>
    <mergeCell ref="S19:U19"/>
    <mergeCell ref="Q20:R20"/>
    <mergeCell ref="B18:O20"/>
    <mergeCell ref="P18:P19"/>
    <mergeCell ref="C9:C10"/>
    <mergeCell ref="D9:E9"/>
    <mergeCell ref="F9:F10"/>
    <mergeCell ref="G9:N9"/>
    <mergeCell ref="O9:O10"/>
    <mergeCell ref="Q9:Q10"/>
    <mergeCell ref="F11:F16"/>
    <mergeCell ref="R9:R10"/>
    <mergeCell ref="S9:U9"/>
    <mergeCell ref="B9:B10"/>
    <mergeCell ref="R8:U8"/>
    <mergeCell ref="T4:U5"/>
    <mergeCell ref="B7:C7"/>
    <mergeCell ref="D7:G7"/>
    <mergeCell ref="H7:N7"/>
    <mergeCell ref="O7:Q7"/>
    <mergeCell ref="R7:U7"/>
    <mergeCell ref="C5:D5"/>
    <mergeCell ref="E5:F5"/>
    <mergeCell ref="H5:J5"/>
    <mergeCell ref="K5:M5"/>
    <mergeCell ref="H8:I8"/>
    <mergeCell ref="L8:N8"/>
    <mergeCell ref="B1:U2"/>
    <mergeCell ref="B3:B5"/>
    <mergeCell ref="C3:D3"/>
    <mergeCell ref="E3:J3"/>
    <mergeCell ref="K3:M3"/>
    <mergeCell ref="N3:R3"/>
    <mergeCell ref="C4:D4"/>
    <mergeCell ref="E4:F4"/>
    <mergeCell ref="H4:R4"/>
    <mergeCell ref="S4:S5"/>
  </mergeCells>
  <printOptions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8" sqref="B8"/>
    </sheetView>
  </sheetViews>
  <sheetFormatPr defaultColWidth="9.140625" defaultRowHeight="15"/>
  <sheetData>
    <row r="3" spans="2:3" ht="15">
      <c r="B3" t="s">
        <v>18</v>
      </c>
      <c r="C3" t="s">
        <v>19</v>
      </c>
    </row>
    <row r="4" spans="2:3" ht="15">
      <c r="B4" t="s">
        <v>20</v>
      </c>
      <c r="C4" t="s">
        <v>21</v>
      </c>
    </row>
    <row r="5" spans="2:3" ht="15">
      <c r="B5" t="s">
        <v>22</v>
      </c>
      <c r="C5" t="s">
        <v>23</v>
      </c>
    </row>
    <row r="6" spans="2:3" ht="15">
      <c r="B6" t="s">
        <v>24</v>
      </c>
      <c r="C6" t="s">
        <v>25</v>
      </c>
    </row>
    <row r="7" ht="15">
      <c r="B7" t="s">
        <v>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5">
      <selection activeCell="B13" sqref="B13"/>
    </sheetView>
  </sheetViews>
  <sheetFormatPr defaultColWidth="9.140625" defaultRowHeight="15"/>
  <cols>
    <col min="2" max="2" width="18.7109375" style="0" customWidth="1"/>
    <col min="3" max="4" width="20.28125" style="0" customWidth="1"/>
    <col min="5" max="5" width="33.57421875" style="0" customWidth="1"/>
    <col min="7" max="7" width="27.00390625" style="0" customWidth="1"/>
    <col min="8" max="8" width="7.7109375" style="0" customWidth="1"/>
    <col min="9" max="9" width="70.140625" style="0" customWidth="1"/>
  </cols>
  <sheetData>
    <row r="2" spans="2:9" ht="30">
      <c r="B2" s="4" t="s">
        <v>0</v>
      </c>
      <c r="C2" s="5" t="s">
        <v>22</v>
      </c>
      <c r="D2" s="5" t="s">
        <v>16</v>
      </c>
      <c r="E2" s="5" t="s">
        <v>27</v>
      </c>
      <c r="G2" s="7" t="s">
        <v>45</v>
      </c>
      <c r="H2" s="11" t="s">
        <v>4</v>
      </c>
      <c r="I2" s="7" t="s">
        <v>46</v>
      </c>
    </row>
    <row r="3" spans="2:9" ht="60">
      <c r="B3" s="2" t="s">
        <v>28</v>
      </c>
      <c r="C3" s="2" t="s">
        <v>29</v>
      </c>
      <c r="D3" s="2" t="s">
        <v>30</v>
      </c>
      <c r="E3" s="2" t="s">
        <v>31</v>
      </c>
      <c r="G3" s="10" t="s">
        <v>47</v>
      </c>
      <c r="H3" s="9" t="s">
        <v>49</v>
      </c>
      <c r="I3" s="8" t="s">
        <v>51</v>
      </c>
    </row>
    <row r="4" spans="2:9" ht="60">
      <c r="B4" s="2" t="s">
        <v>32</v>
      </c>
      <c r="C4" s="2" t="s">
        <v>33</v>
      </c>
      <c r="D4" s="2" t="s">
        <v>34</v>
      </c>
      <c r="E4" s="2" t="s">
        <v>35</v>
      </c>
      <c r="G4" s="10" t="s">
        <v>48</v>
      </c>
      <c r="H4" s="9" t="s">
        <v>52</v>
      </c>
      <c r="I4" s="8" t="s">
        <v>53</v>
      </c>
    </row>
    <row r="5" spans="2:9" ht="48" customHeight="1">
      <c r="B5" s="2" t="s">
        <v>36</v>
      </c>
      <c r="C5" s="2" t="s">
        <v>37</v>
      </c>
      <c r="D5" s="2" t="s">
        <v>38</v>
      </c>
      <c r="E5" s="2" t="s">
        <v>43</v>
      </c>
      <c r="G5" s="10" t="s">
        <v>54</v>
      </c>
      <c r="H5" s="9" t="s">
        <v>50</v>
      </c>
      <c r="I5" s="8" t="s">
        <v>55</v>
      </c>
    </row>
    <row r="6" spans="2:5" ht="45">
      <c r="B6" s="2" t="s">
        <v>42</v>
      </c>
      <c r="C6" s="2" t="s">
        <v>39</v>
      </c>
      <c r="D6" s="2" t="s">
        <v>40</v>
      </c>
      <c r="E6" s="2" t="s">
        <v>41</v>
      </c>
    </row>
    <row r="7" spans="2:5" ht="48.75" customHeight="1">
      <c r="B7" s="1"/>
      <c r="C7" s="1"/>
      <c r="D7" s="1"/>
      <c r="E7" s="1"/>
    </row>
    <row r="8" spans="2:5" ht="30">
      <c r="B8" s="6" t="s">
        <v>0</v>
      </c>
      <c r="C8" s="5" t="s">
        <v>22</v>
      </c>
      <c r="D8" s="5" t="s">
        <v>16</v>
      </c>
      <c r="E8" s="5" t="s">
        <v>57</v>
      </c>
    </row>
    <row r="9" spans="2:5" ht="60">
      <c r="B9" s="2" t="s">
        <v>58</v>
      </c>
      <c r="C9" s="2" t="s">
        <v>59</v>
      </c>
      <c r="D9" s="2" t="s">
        <v>60</v>
      </c>
      <c r="E9" s="2" t="s">
        <v>61</v>
      </c>
    </row>
    <row r="10" spans="2:5" ht="30">
      <c r="B10" s="2" t="s">
        <v>62</v>
      </c>
      <c r="C10" s="2" t="s">
        <v>63</v>
      </c>
      <c r="D10" s="2"/>
      <c r="E10" s="2" t="s">
        <v>64</v>
      </c>
    </row>
    <row r="11" spans="2:5" ht="30">
      <c r="B11" s="2" t="s">
        <v>65</v>
      </c>
      <c r="C11" s="2" t="s">
        <v>66</v>
      </c>
      <c r="D11" s="2" t="s">
        <v>67</v>
      </c>
      <c r="E11" s="2" t="s">
        <v>68</v>
      </c>
    </row>
    <row r="12" spans="2:5" ht="60">
      <c r="B12" s="2" t="s">
        <v>69</v>
      </c>
      <c r="C12" s="2" t="s">
        <v>70</v>
      </c>
      <c r="D12" s="2" t="s">
        <v>71</v>
      </c>
      <c r="E12" s="2" t="s">
        <v>72</v>
      </c>
    </row>
    <row r="13" spans="2:5" ht="15">
      <c r="B13" s="2"/>
      <c r="C13" s="2"/>
      <c r="D13" s="2"/>
      <c r="E13" s="2"/>
    </row>
    <row r="14" spans="2:5" ht="15">
      <c r="B14" s="2"/>
      <c r="C14" s="2"/>
      <c r="D14" s="2"/>
      <c r="E14" s="2"/>
    </row>
    <row r="15" spans="2:5" ht="15">
      <c r="B15" s="2"/>
      <c r="C15" s="2"/>
      <c r="D15" s="2"/>
      <c r="E15" s="2"/>
    </row>
    <row r="16" spans="2:5" ht="15">
      <c r="B16" s="2"/>
      <c r="C16" s="2"/>
      <c r="D16" s="2"/>
      <c r="E16" s="2"/>
    </row>
    <row r="17" spans="2:5" ht="15">
      <c r="B17" s="2"/>
      <c r="C17" s="2"/>
      <c r="D17" s="2"/>
      <c r="E17" s="2"/>
    </row>
    <row r="18" spans="2:5" ht="15">
      <c r="B18" s="2"/>
      <c r="C18" s="2"/>
      <c r="D18" s="2"/>
      <c r="E18" s="2"/>
    </row>
    <row r="19" spans="2:5" ht="15">
      <c r="B19" s="1"/>
      <c r="C19" s="1"/>
      <c r="D19" s="1"/>
      <c r="E19" s="1"/>
    </row>
    <row r="20" spans="2:5" ht="15">
      <c r="B20" s="1"/>
      <c r="C20" s="1"/>
      <c r="D20" s="1"/>
      <c r="E20" s="1"/>
    </row>
    <row r="21" spans="2:5" ht="15">
      <c r="B21" s="1"/>
      <c r="C21" s="1"/>
      <c r="D21" s="1"/>
      <c r="E21" s="1"/>
    </row>
    <row r="22" spans="2:5" ht="15">
      <c r="B22" s="1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D5"/>
  <sheetViews>
    <sheetView zoomScalePageLayoutView="0" workbookViewId="0" topLeftCell="A1">
      <selection activeCell="C19" sqref="C19"/>
    </sheetView>
  </sheetViews>
  <sheetFormatPr defaultColWidth="9.140625" defaultRowHeight="15"/>
  <cols>
    <col min="3" max="3" width="32.00390625" style="0" customWidth="1"/>
    <col min="4" max="4" width="17.57421875" style="0" customWidth="1"/>
  </cols>
  <sheetData>
    <row r="3" spans="3:4" ht="15">
      <c r="C3" t="s">
        <v>82</v>
      </c>
      <c r="D3" s="12">
        <v>4890714000</v>
      </c>
    </row>
    <row r="4" spans="3:4" ht="15">
      <c r="C4" t="s">
        <v>83</v>
      </c>
      <c r="D4" s="12">
        <v>851289</v>
      </c>
    </row>
    <row r="5" spans="3:4" ht="15">
      <c r="C5" t="s">
        <v>84</v>
      </c>
      <c r="D5" s="13">
        <f>+D3/D4</f>
        <v>5745.068948382982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Krátký</dc:creator>
  <cp:keywords/>
  <dc:description/>
  <cp:lastModifiedBy>Vendula Bendová</cp:lastModifiedBy>
  <cp:lastPrinted>2015-01-13T13:37:50Z</cp:lastPrinted>
  <dcterms:created xsi:type="dcterms:W3CDTF">2012-05-13T19:43:26Z</dcterms:created>
  <dcterms:modified xsi:type="dcterms:W3CDTF">2015-02-03T10:12:12Z</dcterms:modified>
  <cp:category/>
  <cp:version/>
  <cp:contentType/>
  <cp:contentStatus/>
</cp:coreProperties>
</file>